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04" windowHeight="721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<sst xmlns="http://schemas.openxmlformats.org/spreadsheetml/2006/main" count="49" uniqueCount="42">
  <si>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</si>
  <si>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</si>
  <si>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</si>
  <si>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</si>
  <si>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</si>
  <si>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</si>
  <si>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</si>
  <si>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</si>
  <si>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</si>
  <si>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</si>
  <si>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</si>
  <si>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</si>
  <si>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</si>
  <si>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</si>
  <si>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</si>
  <si>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</si>
  <si>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</si>
  <si>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</si>
  <si>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</si>
  <si>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</si>
  <si>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</si>
  <si>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</si>
  <si>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</si>
  <si>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</si>
  <si>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</si>
  <si>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</si>
  <si>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</si>
  <si>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</si>
  <si>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</si>
  <si>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</si>
  <si>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</si>
  <si>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</si>
  <si>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</si>
  <si>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</si>
  <si>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</si>
  <si>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</si>
  <si>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</si>
  <si>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</si>
  <si>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</si>
  <si>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</si>
  <si>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This increase was due to a new borrowing to purchase bus shelters.</t>
  </si>
  <si>
    <t>The purchase of new bus shelters from loan monies and reserves cause the large increase in payments.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</si>
</sst>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1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55412</v>
      </c>
      <c r="F11" s="8">
        <v>75519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61732</v>
      </c>
      <c r="F13" s="8">
        <v>65465</v>
      </c>
      <c r="G13" s="5">
        <f>F13-D13</f>
        <v>3733</v>
      </c>
      <c r="H13" s="6">
        <f>IF((D13&gt;F13),(D13-F13)/D13,IF(D13&lt;F13,-(D13-F13)/D13,IF(D13=F13,0)))</f>
        <v>0.06047106848960021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20132</v>
      </c>
      <c r="F15" s="8">
        <v>31731</v>
      </c>
      <c r="G15" s="5">
        <f>F15-D15</f>
        <v>11599</v>
      </c>
      <c r="H15" s="6">
        <f>IF((D15&gt;F15),(D15-F15)/D15,IF(D15&lt;F15,-(D15-F15)/D15,IF(D15=F15,0)))</f>
        <v>0.5761474269819193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23032</v>
      </c>
      <c r="F17" s="8">
        <v>23213</v>
      </c>
      <c r="G17" s="5">
        <f>F17-D17</f>
        <v>181</v>
      </c>
      <c r="H17" s="6">
        <f>IF((D17&gt;F17),(D17-F17)/D17,IF(D17&lt;F17,-(D17-F17)/D17,IF(D17=F17,0)))</f>
        <v>0.00785863146926016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4911</v>
      </c>
      <c r="F19" s="8">
        <v>6134</v>
      </c>
      <c r="G19" s="5">
        <f>F19-D19</f>
        <v>1223</v>
      </c>
      <c r="H19" s="6">
        <f>IF((D19&gt;F19),(D19-F19)/D19,IF(D19&lt;F19,-(D19-F19)/D19,IF(D19=F19,0)))</f>
        <v>0.24903278354713906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>
        <f>IF(H19&lt;0.15,0,IF(H19&gt;0.15,1,IF(H19=0.15,1)))</f>
        <v>1</v>
      </c>
      <c r="L19" s="4" t="str">
        <f>IF((H19&lt;15%)*AND(G19&lt;100000)*OR(G19&gt;-100000),"NO","YES")</f>
        <v>YES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33815</v>
      </c>
      <c r="F21" s="8">
        <v>66945</v>
      </c>
      <c r="G21" s="5">
        <f>F21-D21</f>
        <v>33130</v>
      </c>
      <c r="H21" s="6">
        <f>IF((D21&gt;F21),(D21-F21)/D21,IF(D21&lt;F21,-(D21-F21)/D21,IF(D21=F21,0)))</f>
        <v>0.9797427177288186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41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75518</v>
      </c>
      <c r="F23" s="2">
        <f>F11+F13+F15-F17-F19-F21</f>
        <v>76423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75519</v>
      </c>
      <c r="F26" s="8">
        <v>76422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549027</v>
      </c>
      <c r="F28" s="8">
        <v>558400</v>
      </c>
      <c r="G28" s="5">
        <f>F28-D28</f>
        <v>9373</v>
      </c>
      <c r="H28" s="6">
        <f>IF((D28&gt;F28),(D28-F28)/D28,IF(D28&lt;F28,-(D28-F28)/D28,IF(D28=F28,0)))</f>
        <v>0.01707202013744315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24750</v>
      </c>
      <c r="F30" s="8">
        <v>39250</v>
      </c>
      <c r="G30" s="5">
        <f>F30-D30</f>
        <v>14500</v>
      </c>
      <c r="H30" s="6">
        <f>IF((D30&gt;F30),(D30-F30)/D30,IF(D30&lt;F30,-(D30-F30)/D30,IF(D30=F30,0)))</f>
        <v>0.5858585858585859</v>
      </c>
      <c r="I30" s="3">
        <f>IF(D30-F30&lt;100,0,IF(D30-F30&gt;100,1,IF(D30-F30=100,1)))</f>
        <v>0</v>
      </c>
      <c r="J30" s="3">
        <f>IF(F30-D30&lt;100,0,IF(F30-D30&gt;100,1,IF(F30-D30=100,1)))</f>
        <v>1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Sally Faulkner</cp:lastModifiedBy>
  <cp:lastPrinted>2020-03-19T12:45:09Z</cp:lastPrinted>
  <dcterms:created xsi:type="dcterms:W3CDTF">2012-07-11T10:01:28Z</dcterms:created>
  <dcterms:modified xsi:type="dcterms:W3CDTF">2023-07-28T09:41:01Z</dcterms:modified>
  <cp:category/>
  <cp:version/>
  <cp:contentType/>
  <cp:contentStatus/>
</cp:coreProperties>
</file>